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75" windowWidth="14310" windowHeight="11850" activeTab="0"/>
  </bookViews>
  <sheets>
    <sheet name="1 полугод 2021-2022гг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<sst xmlns="http://schemas.openxmlformats.org/spreadsheetml/2006/main" count="114" uniqueCount="113">
  <si>
    <t>0104</t>
  </si>
  <si>
    <t>4-Утвержд. - конс. бюджет субъекта РФ и ТГВФ</t>
  </si>
  <si>
    <t>1400</t>
  </si>
  <si>
    <t>0113</t>
  </si>
  <si>
    <t>СОЦИАЛЬНАЯ ПОЛИТИКА</t>
  </si>
  <si>
    <t>Обеспечение пожарной безопасности</t>
  </si>
  <si>
    <t>ЖИЛИЩНО-КОММУНАЛЬНОЕ ХОЗЯЙСТВО</t>
  </si>
  <si>
    <t>1301</t>
  </si>
  <si>
    <t>1100</t>
  </si>
  <si>
    <t>0700</t>
  </si>
  <si>
    <t>0102</t>
  </si>
  <si>
    <t>0107</t>
  </si>
  <si>
    <t>1403</t>
  </si>
  <si>
    <t>1202</t>
  </si>
  <si>
    <t>1001</t>
  </si>
  <si>
    <t>Другие вопросы в области образования</t>
  </si>
  <si>
    <t>Социальное обеспечение населения</t>
  </si>
  <si>
    <t>Другие вопросы в области социальной политики</t>
  </si>
  <si>
    <t>Дополнительное образование детей</t>
  </si>
  <si>
    <t>Мобилизационная и вневойсковая подготовка</t>
  </si>
  <si>
    <t>Другие вопросы в области национальной безопасности и правоохранительной деятельности</t>
  </si>
  <si>
    <t>0703</t>
  </si>
  <si>
    <t>Судебная система</t>
  </si>
  <si>
    <t>0105</t>
  </si>
  <si>
    <t>1200</t>
  </si>
  <si>
    <t>0310</t>
  </si>
  <si>
    <t>0800</t>
  </si>
  <si>
    <t>Благоустройство</t>
  </si>
  <si>
    <t>1101</t>
  </si>
  <si>
    <t>0412</t>
  </si>
  <si>
    <t>Культура</t>
  </si>
  <si>
    <t>0701</t>
  </si>
  <si>
    <t>Другие общегосударственные вопросы</t>
  </si>
  <si>
    <t>0500</t>
  </si>
  <si>
    <t>0309</t>
  </si>
  <si>
    <t>Прочие межбюджетные трансферты общего характера</t>
  </si>
  <si>
    <t>Функционирование высшего должностного лица субъекта Российской Федерации и муниципального образования</t>
  </si>
  <si>
    <t>НАЦИОНАЛЬНАЯ ЭКОНОМИКА</t>
  </si>
  <si>
    <t>0503</t>
  </si>
  <si>
    <t>0106</t>
  </si>
  <si>
    <t>1000</t>
  </si>
  <si>
    <t>Общее образование</t>
  </si>
  <si>
    <t>Молодежная политика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</si>
  <si>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</si>
  <si>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</si>
  <si>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</si>
  <si>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</si>
  <si>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0702</t>
  </si>
  <si>
    <t>0501</t>
  </si>
  <si>
    <t>0300</t>
  </si>
  <si>
    <t>0707</t>
  </si>
  <si>
    <t>СРЕДСТВА МАССОВОЙ ИНФОРМАЦИИ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</si>
  <si>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</si>
  <si>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0314</t>
  </si>
  <si>
    <t>1003</t>
  </si>
  <si>
    <t>0804</t>
  </si>
  <si>
    <t>Обслуживание государственного (муниципального) внутреннего долга</t>
  </si>
  <si>
    <t>1105</t>
  </si>
  <si>
    <t>НАЦИОНАЛЬНАЯ ОБОРОНА</t>
  </si>
  <si>
    <t>Физическая культура</t>
  </si>
  <si>
    <t>0111</t>
  </si>
  <si>
    <t>ОБСЛУЖИВАНИЕ ГОСУДАРСТВЕННОГО (МУНИЦИПАЛЬНОГО) ДОЛГА</t>
  </si>
  <si>
    <t>0400</t>
  </si>
  <si>
    <t>1006</t>
  </si>
  <si>
    <t>Другие вопросы в области физической культуры и спорта</t>
  </si>
  <si>
    <t>0405</t>
  </si>
  <si>
    <t>Периодическая печать и издательства</t>
  </si>
  <si>
    <t>0502</t>
  </si>
  <si>
    <t>0100</t>
  </si>
  <si>
    <t>ОБРАЗОВАНИЕ</t>
  </si>
  <si>
    <t>Обеспечение проведения выборов и референдумов</t>
  </si>
  <si>
    <t>1401</t>
  </si>
  <si>
    <t>Дорожное хозяйство (дорожные фонды)</t>
  </si>
  <si>
    <t>1004</t>
  </si>
  <si>
    <t>Жилищное хозяйство</t>
  </si>
  <si>
    <t>Другие вопросы в области жилищно-коммунального хозяйства</t>
  </si>
  <si>
    <t>НАЦИОНАЛЬНАЯ БЕЗОПАСНОСТЬ И ПРАВООХРАНИТЕЛЬНАЯ ДЕЯТЕЛЬНОСТЬ</t>
  </si>
  <si>
    <t>Дошкольное образование</t>
  </si>
  <si>
    <t>МЕЖБЮДЖЕТНЫЕ ТРАНСФЕРТЫ ОБЩЕГО ХАРАКТЕРА БЮДЖЕТАМ БЮДЖЕТНОЙ СИСТЕМЫ РОССИЙСКОЙ ФЕДЕРАЦИИ</t>
  </si>
  <si>
    <t>17-Исполнено - конс. бюджет субъекта РФ и ТГВФ</t>
  </si>
  <si>
    <t>0505</t>
  </si>
  <si>
    <t>9600</t>
  </si>
  <si>
    <t>Водное хозяйство</t>
  </si>
  <si>
    <t>0103</t>
  </si>
  <si>
    <t>ФИЗИЧЕСКАЯ КУЛЬТУРА И СПОРТ</t>
  </si>
  <si>
    <t>Пенсионное обеспечение</t>
  </si>
  <si>
    <t>0200</t>
  </si>
  <si>
    <t>0406</t>
  </si>
  <si>
    <t>КУЛЬТУРА, КИНЕМАТОГРАФИЯ</t>
  </si>
  <si>
    <t>1300</t>
  </si>
  <si>
    <t>Другие вопросы в области национальной экономики</t>
  </si>
  <si>
    <t>0709</t>
  </si>
  <si>
    <t>Коммунальное хозяйство</t>
  </si>
  <si>
    <t>Другие вопросы в области культуры, кинематографии</t>
  </si>
  <si>
    <t>0801</t>
  </si>
  <si>
    <t>Сельское хозяйство и рыболовство</t>
  </si>
  <si>
    <t>0203</t>
  </si>
  <si>
    <t>ОБЩЕГОСУДАРСТВЕННЫЕ ВОПРОСЫ</t>
  </si>
  <si>
    <t>Охрана семьи и детства</t>
  </si>
  <si>
    <t>0409</t>
  </si>
  <si>
    <t>Дотации на выравнивание бюджетной обеспеченности субъектов Российской Федерации и муниципальных образований</t>
  </si>
  <si>
    <t>Уточненный план</t>
  </si>
  <si>
    <t>Кассовое исполнение</t>
  </si>
  <si>
    <t>Раздел, подраздел</t>
  </si>
  <si>
    <t>Наименование показателя</t>
  </si>
  <si>
    <t>Информация по муниципальному образованию "Онгудайский район"</t>
  </si>
  <si>
    <t>РАСХОДЫ- всего</t>
  </si>
  <si>
    <t>Темп роста в 2022 г по сравнению с 2021 годом (%)</t>
  </si>
  <si>
    <t>на 01.07.2022г</t>
  </si>
  <si>
    <t xml:space="preserve">Кассовое исполнение  на 01.07.2021 г </t>
  </si>
  <si>
    <t>на 01.07,2022г</t>
  </si>
  <si>
    <t>на 01.07.2021г</t>
  </si>
  <si>
    <t>Исполнение бюджетных ассигнований по разделам и подразделам   классификации расходов консолидированного  бюджета муниципального образования  "Онгудайский район" за первое полугодие  2022 года в сравнении с исполнением за  первое полугодие2021года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</si>
</sst>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##\ ###\ ###\ ###\ ##0.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0.000"/>
    <numFmt numFmtId="180" formatCode="0.00000"/>
    <numFmt numFmtId="181" formatCode="0.0"/>
    <numFmt numFmtId="182" formatCode="0.00000000"/>
    <numFmt numFmtId="183" formatCode="0.0000000"/>
    <numFmt numFmtId="184" formatCode="0.000000"/>
    <numFmt numFmtId="185" formatCode="0.0000"/>
  </numFmts>
  <fonts count="58">
    <font>
      <sz val="11"/>
      <color theme="1"/>
      <name val="Segoe UI"/>
      <family val="2"/>
    </font>
    <font>
      <sz val="11"/>
      <name val="Segoe UI"/>
      <family val="2"/>
    </font>
    <font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Segoe U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62"/>
      <name val="Times New Roman"/>
      <family val="1"/>
    </font>
    <font>
      <sz val="10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405E83"/>
      <name val="Times New Roman"/>
      <family val="1"/>
    </font>
    <font>
      <sz val="10"/>
      <color rgb="FF000000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C8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32" borderId="7" applyNumberFormat="0" applyFont="0" applyAlignment="0" applyProtection="0"/>
    <xf numFmtId="0" fontId="46" fillId="27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43" fillId="30" borderId="1" applyNumberFormat="0" applyAlignment="0" applyProtection="0"/>
    <xf numFmtId="0" fontId="46" fillId="27" borderId="8" applyNumberFormat="0" applyAlignment="0" applyProtection="0"/>
    <xf numFmtId="0" fontId="36" fillId="27" borderId="1" applyNumberFormat="0" applyAlignment="0" applyProtection="0"/>
    <xf numFmtId="0" fontId="5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37" fillId="28" borderId="2" applyNumberFormat="0" applyAlignment="0" applyProtection="0"/>
    <xf numFmtId="0" fontId="47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9" fontId="2" fillId="0" borderId="0" applyFont="0" applyFill="0" applyBorder="0" applyAlignment="0" applyProtection="0"/>
    <xf numFmtId="0" fontId="44" fillId="0" borderId="6" applyNumberFormat="0" applyFill="0" applyAlignment="0" applyProtection="0"/>
    <xf numFmtId="0" fontId="4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27">
    <xf numFmtId="0" fontId="0" fillId="0" borderId="0" xfId="0" applyBorder="1" applyAlignment="1">
      <alignment/>
    </xf>
    <xf numFmtId="179" fontId="6" fillId="0" borderId="10" xfId="94" applyNumberFormat="1" applyFont="1" applyFill="1" applyBorder="1" applyAlignment="1">
      <alignment horizontal="center" vertical="center" wrapText="1"/>
      <protection/>
    </xf>
    <xf numFmtId="0" fontId="52" fillId="0" borderId="0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3" fillId="0" borderId="10" xfId="0" applyFont="1" applyFill="1" applyBorder="1" applyAlignment="1">
      <alignment horizontal="left" vertical="top" wrapText="1"/>
    </xf>
    <xf numFmtId="172" fontId="53" fillId="0" borderId="10" xfId="0" applyNumberFormat="1" applyFont="1" applyFill="1" applyBorder="1" applyAlignment="1">
      <alignment horizontal="right" vertical="top" wrapText="1"/>
    </xf>
    <xf numFmtId="181" fontId="54" fillId="0" borderId="10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5" fillId="0" borderId="10" xfId="0" applyFont="1" applyFill="1" applyBorder="1" applyAlignment="1">
      <alignment horizontal="left" vertical="top" wrapText="1"/>
    </xf>
    <xf numFmtId="172" fontId="55" fillId="0" borderId="10" xfId="0" applyNumberFormat="1" applyFont="1" applyFill="1" applyBorder="1" applyAlignment="1">
      <alignment horizontal="right" vertical="top" wrapText="1"/>
    </xf>
    <xf numFmtId="181" fontId="52" fillId="0" borderId="10" xfId="0" applyNumberFormat="1" applyFont="1" applyFill="1" applyBorder="1" applyAlignment="1">
      <alignment/>
    </xf>
    <xf numFmtId="0" fontId="52" fillId="0" borderId="0" xfId="0" applyFont="1" applyBorder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wrapText="1"/>
    </xf>
    <xf numFmtId="181" fontId="53" fillId="0" borderId="10" xfId="0" applyNumberFormat="1" applyFont="1" applyFill="1" applyBorder="1" applyAlignment="1">
      <alignment horizontal="right" vertical="top" wrapText="1"/>
    </xf>
    <xf numFmtId="0" fontId="56" fillId="0" borderId="10" xfId="0" applyFont="1" applyFill="1" applyBorder="1" applyAlignment="1">
      <alignment horizontal="center" vertical="center" wrapText="1"/>
    </xf>
    <xf numFmtId="172" fontId="57" fillId="33" borderId="10" xfId="0" applyNumberFormat="1" applyFont="1" applyFill="1" applyBorder="1" applyAlignment="1">
      <alignment horizontal="right" vertical="top" wrapText="1"/>
    </xf>
    <xf numFmtId="2" fontId="52" fillId="0" borderId="0" xfId="0" applyNumberFormat="1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0" xfId="97" applyFont="1" applyBorder="1" applyAlignment="1">
      <alignment horizontal="center" vertical="center" wrapText="1"/>
      <protection/>
    </xf>
    <xf numFmtId="0" fontId="0" fillId="0" borderId="0" xfId="0" applyBorder="1" applyAlignment="1">
      <alignment wrapText="1"/>
    </xf>
    <xf numFmtId="0" fontId="6" fillId="0" borderId="0" xfId="97" applyFont="1" applyFill="1" applyBorder="1" applyAlignment="1">
      <alignment horizontal="center" wrapText="1"/>
      <protection/>
    </xf>
    <xf numFmtId="0" fontId="4" fillId="0" borderId="0" xfId="95" applyFont="1" applyFill="1" applyAlignment="1">
      <alignment wrapText="1"/>
      <protection/>
    </xf>
    <xf numFmtId="0" fontId="56" fillId="0" borderId="10" xfId="0" applyFont="1" applyFill="1" applyBorder="1" applyAlignment="1">
      <alignment horizontal="center" vertical="center" wrapText="1"/>
    </xf>
    <xf numFmtId="179" fontId="6" fillId="0" borderId="10" xfId="94" applyNumberFormat="1" applyFont="1" applyFill="1" applyBorder="1" applyAlignment="1">
      <alignment horizontal="center" vertical="center" wrapText="1"/>
      <protection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16" xfId="94"/>
    <cellStyle name="Обычный 17" xfId="95"/>
    <cellStyle name="Обычный 2 2 2" xfId="96"/>
    <cellStyle name="Обычный_прилож 8,10 -2008г." xfId="97"/>
    <cellStyle name="Followed Hyperlink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Текст предупреждения" xfId="104"/>
    <cellStyle name="Comma" xfId="105"/>
    <cellStyle name="Comma [0]" xfId="106"/>
    <cellStyle name="Хороший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60"/>
  <sheetViews>
    <sheetView tabSelected="1" view="pageBreakPreview" zoomScaleSheetLayoutView="100" zoomScalePageLayoutView="0" workbookViewId="0" topLeftCell="A1">
      <selection activeCell="A2" sqref="A2:J2"/>
    </sheetView>
  </sheetViews>
  <sheetFormatPr defaultColWidth="12.625" defaultRowHeight="16.5"/>
  <cols>
    <col min="1" max="1" width="44.375" style="2" customWidth="1"/>
    <col min="2" max="2" width="8.75390625" style="2" customWidth="1"/>
    <col min="3" max="3" width="14.00390625" style="2" hidden="1" customWidth="1"/>
    <col min="4" max="4" width="14.875" style="2" hidden="1" customWidth="1"/>
    <col min="5" max="5" width="13.625" style="2" hidden="1" customWidth="1"/>
    <col min="6" max="6" width="14.875" style="2" hidden="1" customWidth="1"/>
    <col min="7" max="16384" width="12.625" style="2" customWidth="1"/>
  </cols>
  <sheetData>
    <row r="1" spans="1:11" s="11" customFormat="1" ht="16.5" customHeight="1">
      <c r="A1" s="21" t="s">
        <v>105</v>
      </c>
      <c r="B1" s="22"/>
      <c r="C1" s="22"/>
      <c r="D1" s="22"/>
      <c r="E1" s="22"/>
      <c r="F1" s="22"/>
      <c r="G1" s="22"/>
      <c r="H1" s="22"/>
      <c r="I1" s="22"/>
      <c r="J1" s="22"/>
      <c r="K1" s="13"/>
    </row>
    <row r="2" spans="1:10" ht="41.25" customHeight="1">
      <c r="A2" s="23" t="s">
        <v>112</v>
      </c>
      <c r="B2" s="24"/>
      <c r="C2" s="24"/>
      <c r="D2" s="24"/>
      <c r="E2" s="24"/>
      <c r="F2" s="24"/>
      <c r="G2" s="24"/>
      <c r="H2" s="22"/>
      <c r="I2" s="22"/>
      <c r="J2" s="22"/>
    </row>
    <row r="3" spans="1:6" ht="15" hidden="1">
      <c r="A3" s="18"/>
      <c r="B3" s="18"/>
      <c r="C3" s="18"/>
      <c r="D3" s="18"/>
      <c r="E3" s="18"/>
      <c r="F3" s="18"/>
    </row>
    <row r="4" spans="1:6" ht="15" hidden="1">
      <c r="A4" s="18"/>
      <c r="B4" s="18"/>
      <c r="C4" s="18"/>
      <c r="D4" s="18"/>
      <c r="E4" s="18"/>
      <c r="F4" s="18"/>
    </row>
    <row r="5" spans="1:6" ht="15" hidden="1">
      <c r="A5" s="18"/>
      <c r="B5" s="18"/>
      <c r="C5" s="18"/>
      <c r="D5" s="18"/>
      <c r="E5" s="18"/>
      <c r="F5" s="18"/>
    </row>
    <row r="6" spans="1:6" ht="15" hidden="1">
      <c r="A6" s="3"/>
      <c r="B6" s="3"/>
      <c r="C6" s="3">
        <v>1000</v>
      </c>
      <c r="D6" s="3"/>
      <c r="E6" s="3"/>
      <c r="F6" s="3"/>
    </row>
    <row r="7" spans="1:10" ht="33.75" customHeight="1">
      <c r="A7" s="19" t="s">
        <v>104</v>
      </c>
      <c r="B7" s="19" t="s">
        <v>103</v>
      </c>
      <c r="C7" s="25" t="s">
        <v>111</v>
      </c>
      <c r="D7" s="25"/>
      <c r="E7" s="26" t="s">
        <v>110</v>
      </c>
      <c r="F7" s="26"/>
      <c r="G7" s="26" t="s">
        <v>109</v>
      </c>
      <c r="H7" s="26" t="s">
        <v>108</v>
      </c>
      <c r="I7" s="26"/>
      <c r="J7" s="26" t="s">
        <v>107</v>
      </c>
    </row>
    <row r="8" spans="1:10" ht="51">
      <c r="A8" s="20"/>
      <c r="B8" s="20"/>
      <c r="C8" s="12"/>
      <c r="D8" s="15" t="s">
        <v>79</v>
      </c>
      <c r="E8" s="12" t="s">
        <v>1</v>
      </c>
      <c r="F8" s="12" t="s">
        <v>79</v>
      </c>
      <c r="G8" s="26"/>
      <c r="H8" s="1" t="s">
        <v>101</v>
      </c>
      <c r="I8" s="1" t="s">
        <v>102</v>
      </c>
      <c r="J8" s="26"/>
    </row>
    <row r="9" spans="1:10" s="7" customFormat="1" ht="14.25">
      <c r="A9" s="4" t="s">
        <v>97</v>
      </c>
      <c r="B9" s="4" t="s">
        <v>68</v>
      </c>
      <c r="C9" s="5">
        <f>SUM(C10:C17)</f>
        <v>0</v>
      </c>
      <c r="D9" s="5">
        <f>SUM(D10:D17)</f>
        <v>23669159.959999997</v>
      </c>
      <c r="E9" s="5">
        <f>SUM(E10:E17)</f>
        <v>57309098.72</v>
      </c>
      <c r="F9" s="5">
        <f>SUM(F10:F17)</f>
        <v>24837804.36</v>
      </c>
      <c r="G9" s="6">
        <f aca="true" t="shared" si="0" ref="G9:G57">D9/$C$6</f>
        <v>23669.159959999997</v>
      </c>
      <c r="H9" s="6">
        <f aca="true" t="shared" si="1" ref="H9:H57">E9/$C$6</f>
        <v>57309.09872</v>
      </c>
      <c r="I9" s="6">
        <f aca="true" t="shared" si="2" ref="I9:I57">F9/$C$6</f>
        <v>24837.80436</v>
      </c>
      <c r="J9" s="6">
        <f aca="true" t="shared" si="3" ref="J9:J57">I9/G9*100</f>
        <v>104.93741392586374</v>
      </c>
    </row>
    <row r="10" spans="1:10" ht="25.5">
      <c r="A10" s="8" t="s">
        <v>36</v>
      </c>
      <c r="B10" s="8" t="s">
        <v>10</v>
      </c>
      <c r="C10" s="9"/>
      <c r="D10" s="9">
        <v>3427386.36</v>
      </c>
      <c r="E10" s="16">
        <v>6933137.3</v>
      </c>
      <c r="F10" s="16">
        <v>3475823.45</v>
      </c>
      <c r="G10" s="10">
        <f>D10/$C$6</f>
        <v>3427.38636</v>
      </c>
      <c r="H10" s="10">
        <f t="shared" si="1"/>
        <v>6933.137299999999</v>
      </c>
      <c r="I10" s="10">
        <f t="shared" si="2"/>
        <v>3475.8234500000003</v>
      </c>
      <c r="J10" s="10">
        <f t="shared" si="3"/>
        <v>101.41323693661431</v>
      </c>
    </row>
    <row r="11" spans="1:10" ht="38.25">
      <c r="A11" s="8" t="s">
        <v>46</v>
      </c>
      <c r="B11" s="8" t="s">
        <v>83</v>
      </c>
      <c r="C11" s="9"/>
      <c r="D11" s="9">
        <v>917073.24</v>
      </c>
      <c r="E11" s="16">
        <v>2044600.99</v>
      </c>
      <c r="F11" s="16">
        <v>931548.36</v>
      </c>
      <c r="G11" s="10">
        <f t="shared" si="0"/>
        <v>917.0732399999999</v>
      </c>
      <c r="H11" s="10">
        <f t="shared" si="1"/>
        <v>2044.60099</v>
      </c>
      <c r="I11" s="10">
        <f t="shared" si="2"/>
        <v>931.54836</v>
      </c>
      <c r="J11" s="10">
        <f t="shared" si="3"/>
        <v>101.57840392333333</v>
      </c>
    </row>
    <row r="12" spans="1:10" ht="38.25">
      <c r="A12" s="8" t="s">
        <v>44</v>
      </c>
      <c r="B12" s="8" t="s">
        <v>0</v>
      </c>
      <c r="C12" s="9"/>
      <c r="D12" s="9">
        <v>15147794.58</v>
      </c>
      <c r="E12" s="16">
        <v>34033070.18</v>
      </c>
      <c r="F12" s="16">
        <v>16032063.2</v>
      </c>
      <c r="G12" s="10">
        <f t="shared" si="0"/>
        <v>15147.79458</v>
      </c>
      <c r="H12" s="10">
        <f t="shared" si="1"/>
        <v>34033.07018</v>
      </c>
      <c r="I12" s="10">
        <f t="shared" si="2"/>
        <v>16032.063199999999</v>
      </c>
      <c r="J12" s="10">
        <f t="shared" si="3"/>
        <v>105.83760636130832</v>
      </c>
    </row>
    <row r="13" spans="1:10" ht="15">
      <c r="A13" s="8" t="s">
        <v>22</v>
      </c>
      <c r="B13" s="8" t="s">
        <v>23</v>
      </c>
      <c r="C13" s="9"/>
      <c r="D13" s="9"/>
      <c r="E13" s="16">
        <v>84700</v>
      </c>
      <c r="F13" s="16">
        <v>84700</v>
      </c>
      <c r="G13" s="10">
        <f t="shared" si="0"/>
        <v>0</v>
      </c>
      <c r="H13" s="10">
        <f t="shared" si="1"/>
        <v>84.7</v>
      </c>
      <c r="I13" s="10">
        <f t="shared" si="2"/>
        <v>84.7</v>
      </c>
      <c r="J13" s="10">
        <v>0</v>
      </c>
    </row>
    <row r="14" spans="1:10" ht="38.25">
      <c r="A14" s="8" t="s">
        <v>52</v>
      </c>
      <c r="B14" s="8" t="s">
        <v>39</v>
      </c>
      <c r="C14" s="9"/>
      <c r="D14" s="9">
        <v>3413981.66</v>
      </c>
      <c r="E14" s="16">
        <v>6977746.72</v>
      </c>
      <c r="F14" s="16">
        <v>3225369.69</v>
      </c>
      <c r="G14" s="10">
        <f t="shared" si="0"/>
        <v>3413.9816600000004</v>
      </c>
      <c r="H14" s="10">
        <f t="shared" si="1"/>
        <v>6977.74672</v>
      </c>
      <c r="I14" s="10">
        <f t="shared" si="2"/>
        <v>3225.36969</v>
      </c>
      <c r="J14" s="10">
        <f t="shared" si="3"/>
        <v>94.47530804837422</v>
      </c>
    </row>
    <row r="15" spans="1:10" ht="15">
      <c r="A15" s="8" t="s">
        <v>70</v>
      </c>
      <c r="B15" s="8" t="s">
        <v>11</v>
      </c>
      <c r="C15" s="9"/>
      <c r="D15" s="9">
        <v>286467.4</v>
      </c>
      <c r="E15" s="16">
        <v>1265953.53</v>
      </c>
      <c r="F15" s="16">
        <v>552807.26</v>
      </c>
      <c r="G15" s="10">
        <f t="shared" si="0"/>
        <v>286.4674</v>
      </c>
      <c r="H15" s="10">
        <f t="shared" si="1"/>
        <v>1265.95353</v>
      </c>
      <c r="I15" s="10">
        <f t="shared" si="2"/>
        <v>552.80726</v>
      </c>
      <c r="J15" s="10"/>
    </row>
    <row r="16" spans="1:10" ht="15">
      <c r="A16" s="8" t="s">
        <v>43</v>
      </c>
      <c r="B16" s="8" t="s">
        <v>60</v>
      </c>
      <c r="C16" s="9"/>
      <c r="D16" s="9"/>
      <c r="E16" s="16">
        <v>4607190</v>
      </c>
      <c r="F16" s="16">
        <v>0</v>
      </c>
      <c r="G16" s="10">
        <f t="shared" si="0"/>
        <v>0</v>
      </c>
      <c r="H16" s="10">
        <f t="shared" si="1"/>
        <v>4607.19</v>
      </c>
      <c r="I16" s="10">
        <f t="shared" si="2"/>
        <v>0</v>
      </c>
      <c r="J16" s="10">
        <v>0</v>
      </c>
    </row>
    <row r="17" spans="1:10" ht="15">
      <c r="A17" s="8" t="s">
        <v>32</v>
      </c>
      <c r="B17" s="8" t="s">
        <v>3</v>
      </c>
      <c r="C17" s="9"/>
      <c r="D17" s="9">
        <v>476456.72</v>
      </c>
      <c r="E17" s="16">
        <v>1362700</v>
      </c>
      <c r="F17" s="16">
        <v>535492.4</v>
      </c>
      <c r="G17" s="10">
        <f t="shared" si="0"/>
        <v>476.45671999999996</v>
      </c>
      <c r="H17" s="10">
        <f t="shared" si="1"/>
        <v>1362.7</v>
      </c>
      <c r="I17" s="10">
        <f t="shared" si="2"/>
        <v>535.4924</v>
      </c>
      <c r="J17" s="10">
        <f t="shared" si="3"/>
        <v>112.39056508637344</v>
      </c>
    </row>
    <row r="18" spans="1:10" s="7" customFormat="1" ht="14.25">
      <c r="A18" s="4" t="s">
        <v>58</v>
      </c>
      <c r="B18" s="4" t="s">
        <v>86</v>
      </c>
      <c r="C18" s="5">
        <f>C19</f>
        <v>0</v>
      </c>
      <c r="D18" s="5">
        <f>D19</f>
        <v>532284.63</v>
      </c>
      <c r="E18" s="5">
        <f>E19</f>
        <v>1077900</v>
      </c>
      <c r="F18" s="5">
        <f>F19</f>
        <v>546254.44</v>
      </c>
      <c r="G18" s="6">
        <f t="shared" si="0"/>
        <v>532.28463</v>
      </c>
      <c r="H18" s="6">
        <f t="shared" si="1"/>
        <v>1077.9</v>
      </c>
      <c r="I18" s="6">
        <f t="shared" si="2"/>
        <v>546.2544399999999</v>
      </c>
      <c r="J18" s="6">
        <f t="shared" si="3"/>
        <v>102.62449997851712</v>
      </c>
    </row>
    <row r="19" spans="1:10" ht="15">
      <c r="A19" s="8" t="s">
        <v>19</v>
      </c>
      <c r="B19" s="8" t="s">
        <v>96</v>
      </c>
      <c r="C19" s="9"/>
      <c r="D19" s="9">
        <v>532284.63</v>
      </c>
      <c r="E19" s="16">
        <v>1077900</v>
      </c>
      <c r="F19" s="16">
        <v>546254.44</v>
      </c>
      <c r="G19" s="10">
        <f t="shared" si="0"/>
        <v>532.28463</v>
      </c>
      <c r="H19" s="10">
        <f t="shared" si="1"/>
        <v>1077.9</v>
      </c>
      <c r="I19" s="10">
        <f t="shared" si="2"/>
        <v>546.2544399999999</v>
      </c>
      <c r="J19" s="10">
        <f t="shared" si="3"/>
        <v>102.62449997851712</v>
      </c>
    </row>
    <row r="20" spans="1:10" s="7" customFormat="1" ht="25.5">
      <c r="A20" s="4" t="s">
        <v>76</v>
      </c>
      <c r="B20" s="4" t="s">
        <v>49</v>
      </c>
      <c r="C20" s="5">
        <f>SUM(C21:C23)</f>
        <v>0</v>
      </c>
      <c r="D20" s="5">
        <f>SUM(D21:D23)</f>
        <v>2937320.75</v>
      </c>
      <c r="E20" s="5">
        <f>SUM(E21:E23)</f>
        <v>5184988.8</v>
      </c>
      <c r="F20" s="5">
        <f>SUM(F21:F23)</f>
        <v>2433558.67</v>
      </c>
      <c r="G20" s="6">
        <f t="shared" si="0"/>
        <v>2937.32075</v>
      </c>
      <c r="H20" s="6">
        <f t="shared" si="1"/>
        <v>5184.9888</v>
      </c>
      <c r="I20" s="6">
        <f t="shared" si="2"/>
        <v>2433.55867</v>
      </c>
      <c r="J20" s="6">
        <f t="shared" si="3"/>
        <v>82.84960605681215</v>
      </c>
    </row>
    <row r="21" spans="1:10" ht="25.5">
      <c r="A21" s="8" t="s">
        <v>45</v>
      </c>
      <c r="B21" s="8" t="s">
        <v>34</v>
      </c>
      <c r="C21" s="9"/>
      <c r="D21" s="9">
        <v>2755770.29</v>
      </c>
      <c r="E21" s="16">
        <v>4719657.1</v>
      </c>
      <c r="F21" s="16">
        <v>2360297.6</v>
      </c>
      <c r="G21" s="10">
        <f t="shared" si="0"/>
        <v>2755.77029</v>
      </c>
      <c r="H21" s="10">
        <f t="shared" si="1"/>
        <v>4719.657099999999</v>
      </c>
      <c r="I21" s="10">
        <f t="shared" si="2"/>
        <v>2360.2976</v>
      </c>
      <c r="J21" s="10">
        <f t="shared" si="3"/>
        <v>85.6492868278945</v>
      </c>
    </row>
    <row r="22" spans="1:10" ht="15">
      <c r="A22" s="8" t="s">
        <v>5</v>
      </c>
      <c r="B22" s="8" t="s">
        <v>25</v>
      </c>
      <c r="C22" s="9"/>
      <c r="D22" s="9">
        <v>181550.46</v>
      </c>
      <c r="E22" s="16">
        <v>369686</v>
      </c>
      <c r="F22" s="16">
        <v>72061.07</v>
      </c>
      <c r="G22" s="10">
        <f t="shared" si="0"/>
        <v>181.55046</v>
      </c>
      <c r="H22" s="10">
        <f t="shared" si="1"/>
        <v>369.686</v>
      </c>
      <c r="I22" s="10">
        <f t="shared" si="2"/>
        <v>72.06107</v>
      </c>
      <c r="J22" s="10">
        <f t="shared" si="3"/>
        <v>39.69203382905227</v>
      </c>
    </row>
    <row r="23" spans="1:10" ht="25.5">
      <c r="A23" s="8" t="s">
        <v>20</v>
      </c>
      <c r="B23" s="8" t="s">
        <v>53</v>
      </c>
      <c r="C23" s="9"/>
      <c r="D23" s="9">
        <v>0</v>
      </c>
      <c r="E23" s="16">
        <v>95645.7</v>
      </c>
      <c r="F23" s="16">
        <v>1200</v>
      </c>
      <c r="G23" s="10">
        <f t="shared" si="0"/>
        <v>0</v>
      </c>
      <c r="H23" s="10">
        <f t="shared" si="1"/>
        <v>95.64569999999999</v>
      </c>
      <c r="I23" s="10">
        <f t="shared" si="2"/>
        <v>1.2</v>
      </c>
      <c r="J23" s="10">
        <v>0</v>
      </c>
    </row>
    <row r="24" spans="1:10" s="7" customFormat="1" ht="14.25">
      <c r="A24" s="4" t="s">
        <v>37</v>
      </c>
      <c r="B24" s="4" t="s">
        <v>62</v>
      </c>
      <c r="C24" s="5">
        <f>SUM(C25:C28)</f>
        <v>0</v>
      </c>
      <c r="D24" s="5">
        <f>SUM(D25:D28)</f>
        <v>14286629.75</v>
      </c>
      <c r="E24" s="5">
        <f>SUM(E25:E28)</f>
        <v>42626297.769999996</v>
      </c>
      <c r="F24" s="5">
        <f>SUM(F25:F28)</f>
        <v>12705377.99</v>
      </c>
      <c r="G24" s="6">
        <f t="shared" si="0"/>
        <v>14286.62975</v>
      </c>
      <c r="H24" s="6">
        <f t="shared" si="1"/>
        <v>42626.29777</v>
      </c>
      <c r="I24" s="6">
        <f t="shared" si="2"/>
        <v>12705.37799</v>
      </c>
      <c r="J24" s="6">
        <f t="shared" si="3"/>
        <v>88.93194694850968</v>
      </c>
    </row>
    <row r="25" spans="1:10" ht="15">
      <c r="A25" s="8" t="s">
        <v>95</v>
      </c>
      <c r="B25" s="8" t="s">
        <v>65</v>
      </c>
      <c r="C25" s="9"/>
      <c r="D25" s="9">
        <v>253600</v>
      </c>
      <c r="E25" s="16">
        <v>1015280</v>
      </c>
      <c r="F25" s="16">
        <v>18180</v>
      </c>
      <c r="G25" s="10">
        <f t="shared" si="0"/>
        <v>253.6</v>
      </c>
      <c r="H25" s="10">
        <f t="shared" si="1"/>
        <v>1015.28</v>
      </c>
      <c r="I25" s="10">
        <f t="shared" si="2"/>
        <v>18.18</v>
      </c>
      <c r="J25" s="10">
        <v>0</v>
      </c>
    </row>
    <row r="26" spans="1:10" ht="15">
      <c r="A26" s="8" t="s">
        <v>82</v>
      </c>
      <c r="B26" s="8" t="s">
        <v>87</v>
      </c>
      <c r="C26" s="9"/>
      <c r="D26" s="9"/>
      <c r="E26" s="9"/>
      <c r="F26" s="9"/>
      <c r="G26" s="10">
        <f t="shared" si="0"/>
        <v>0</v>
      </c>
      <c r="H26" s="10">
        <f t="shared" si="1"/>
        <v>0</v>
      </c>
      <c r="I26" s="10">
        <f t="shared" si="2"/>
        <v>0</v>
      </c>
      <c r="J26" s="10">
        <v>0</v>
      </c>
    </row>
    <row r="27" spans="1:10" ht="15">
      <c r="A27" s="8" t="s">
        <v>72</v>
      </c>
      <c r="B27" s="8" t="s">
        <v>99</v>
      </c>
      <c r="C27" s="9"/>
      <c r="D27" s="9">
        <v>1213193</v>
      </c>
      <c r="E27" s="9">
        <v>18475503.12</v>
      </c>
      <c r="F27" s="16">
        <v>2661384.35</v>
      </c>
      <c r="G27" s="10">
        <f t="shared" si="0"/>
        <v>1213.193</v>
      </c>
      <c r="H27" s="10">
        <f t="shared" si="1"/>
        <v>18475.50312</v>
      </c>
      <c r="I27" s="10">
        <f t="shared" si="2"/>
        <v>2661.3843500000003</v>
      </c>
      <c r="J27" s="10">
        <f t="shared" si="3"/>
        <v>219.37023622787143</v>
      </c>
    </row>
    <row r="28" spans="1:10" ht="15">
      <c r="A28" s="8" t="s">
        <v>90</v>
      </c>
      <c r="B28" s="8" t="s">
        <v>29</v>
      </c>
      <c r="C28" s="9"/>
      <c r="D28" s="9">
        <v>12819836.75</v>
      </c>
      <c r="E28" s="16">
        <v>23135514.65</v>
      </c>
      <c r="F28" s="16">
        <v>10025813.64</v>
      </c>
      <c r="G28" s="10">
        <f t="shared" si="0"/>
        <v>12819.83675</v>
      </c>
      <c r="H28" s="10">
        <f t="shared" si="1"/>
        <v>23135.514649999997</v>
      </c>
      <c r="I28" s="10">
        <f t="shared" si="2"/>
        <v>10025.81364</v>
      </c>
      <c r="J28" s="10">
        <f t="shared" si="3"/>
        <v>78.20547044017546</v>
      </c>
    </row>
    <row r="29" spans="1:10" s="7" customFormat="1" ht="14.25">
      <c r="A29" s="4" t="s">
        <v>6</v>
      </c>
      <c r="B29" s="4" t="s">
        <v>33</v>
      </c>
      <c r="C29" s="5">
        <f>SUM(C30:C33)</f>
        <v>0</v>
      </c>
      <c r="D29" s="5">
        <f>SUM(D30:D33)</f>
        <v>7094186.05</v>
      </c>
      <c r="E29" s="5">
        <f>SUM(E30:E33)</f>
        <v>30218476.24</v>
      </c>
      <c r="F29" s="5">
        <f>SUM(F30:F33)</f>
        <v>12939891.920000002</v>
      </c>
      <c r="G29" s="6">
        <f t="shared" si="0"/>
        <v>7094.18605</v>
      </c>
      <c r="H29" s="6">
        <f t="shared" si="1"/>
        <v>30218.47624</v>
      </c>
      <c r="I29" s="6">
        <f t="shared" si="2"/>
        <v>12939.891920000002</v>
      </c>
      <c r="J29" s="6">
        <f t="shared" si="3"/>
        <v>182.40136118223177</v>
      </c>
    </row>
    <row r="30" spans="1:10" ht="15">
      <c r="A30" s="8" t="s">
        <v>74</v>
      </c>
      <c r="B30" s="8" t="s">
        <v>48</v>
      </c>
      <c r="C30" s="9"/>
      <c r="D30" s="9"/>
      <c r="E30" s="16">
        <v>855000</v>
      </c>
      <c r="F30" s="16">
        <v>855000</v>
      </c>
      <c r="G30" s="10">
        <f t="shared" si="0"/>
        <v>0</v>
      </c>
      <c r="H30" s="10">
        <f t="shared" si="1"/>
        <v>855</v>
      </c>
      <c r="I30" s="10">
        <f t="shared" si="2"/>
        <v>855</v>
      </c>
      <c r="J30" s="10"/>
    </row>
    <row r="31" spans="1:10" ht="15">
      <c r="A31" s="8" t="s">
        <v>92</v>
      </c>
      <c r="B31" s="8" t="s">
        <v>67</v>
      </c>
      <c r="C31" s="9"/>
      <c r="D31" s="9">
        <v>4803132.13</v>
      </c>
      <c r="E31" s="16">
        <v>20767007.74</v>
      </c>
      <c r="F31" s="16">
        <v>10078473.72</v>
      </c>
      <c r="G31" s="10">
        <f t="shared" si="0"/>
        <v>4803.13213</v>
      </c>
      <c r="H31" s="10">
        <f t="shared" si="1"/>
        <v>20767.007739999997</v>
      </c>
      <c r="I31" s="10">
        <f t="shared" si="2"/>
        <v>10078.47372</v>
      </c>
      <c r="J31" s="10">
        <f>I31/G31*100</f>
        <v>209.831281905626</v>
      </c>
    </row>
    <row r="32" spans="1:10" ht="15">
      <c r="A32" s="8" t="s">
        <v>27</v>
      </c>
      <c r="B32" s="8" t="s">
        <v>38</v>
      </c>
      <c r="C32" s="9"/>
      <c r="D32" s="9">
        <v>2076631.49</v>
      </c>
      <c r="E32" s="16">
        <v>7964485.5</v>
      </c>
      <c r="F32" s="16">
        <v>1800795.24</v>
      </c>
      <c r="G32" s="10">
        <f t="shared" si="0"/>
        <v>2076.63149</v>
      </c>
      <c r="H32" s="10">
        <f t="shared" si="1"/>
        <v>7964.4855</v>
      </c>
      <c r="I32" s="10">
        <f t="shared" si="2"/>
        <v>1800.79524</v>
      </c>
      <c r="J32" s="10">
        <f t="shared" si="3"/>
        <v>86.71713053913093</v>
      </c>
    </row>
    <row r="33" spans="1:10" ht="25.5">
      <c r="A33" s="8" t="s">
        <v>75</v>
      </c>
      <c r="B33" s="8" t="s">
        <v>80</v>
      </c>
      <c r="C33" s="9"/>
      <c r="D33" s="9">
        <v>214422.43</v>
      </c>
      <c r="E33" s="16">
        <v>631983</v>
      </c>
      <c r="F33" s="16">
        <v>205622.96</v>
      </c>
      <c r="G33" s="10">
        <f t="shared" si="0"/>
        <v>214.42243</v>
      </c>
      <c r="H33" s="10">
        <f t="shared" si="1"/>
        <v>631.983</v>
      </c>
      <c r="I33" s="10">
        <f t="shared" si="2"/>
        <v>205.62295999999998</v>
      </c>
      <c r="J33" s="10">
        <f t="shared" si="3"/>
        <v>95.89619891911494</v>
      </c>
    </row>
    <row r="34" spans="1:10" s="7" customFormat="1" ht="14.25">
      <c r="A34" s="4" t="s">
        <v>69</v>
      </c>
      <c r="B34" s="4" t="s">
        <v>9</v>
      </c>
      <c r="C34" s="5">
        <f>SUM(C35:C39)</f>
        <v>0</v>
      </c>
      <c r="D34" s="5">
        <f>SUM(D35:D39)</f>
        <v>255801751.67</v>
      </c>
      <c r="E34" s="5">
        <f>SUM(E35:E39)</f>
        <v>500224770.12</v>
      </c>
      <c r="F34" s="5">
        <f>SUM(F35:F39)</f>
        <v>267746124.68</v>
      </c>
      <c r="G34" s="6">
        <f t="shared" si="0"/>
        <v>255801.75167</v>
      </c>
      <c r="H34" s="6">
        <f t="shared" si="1"/>
        <v>500224.77012</v>
      </c>
      <c r="I34" s="6">
        <f t="shared" si="2"/>
        <v>267746.12468</v>
      </c>
      <c r="J34" s="6">
        <f t="shared" si="3"/>
        <v>104.66938671530639</v>
      </c>
    </row>
    <row r="35" spans="1:10" ht="15">
      <c r="A35" s="8" t="s">
        <v>77</v>
      </c>
      <c r="B35" s="8" t="s">
        <v>31</v>
      </c>
      <c r="C35" s="9"/>
      <c r="D35" s="9">
        <v>45918147.97</v>
      </c>
      <c r="E35" s="16">
        <v>96107051.68</v>
      </c>
      <c r="F35" s="16">
        <v>48947571.04</v>
      </c>
      <c r="G35" s="10">
        <f t="shared" si="0"/>
        <v>45918.14797</v>
      </c>
      <c r="H35" s="10">
        <f t="shared" si="1"/>
        <v>96107.05168</v>
      </c>
      <c r="I35" s="10">
        <f t="shared" si="2"/>
        <v>48947.57104</v>
      </c>
      <c r="J35" s="10">
        <f t="shared" si="3"/>
        <v>106.59744176088992</v>
      </c>
    </row>
    <row r="36" spans="1:10" ht="15">
      <c r="A36" s="8" t="s">
        <v>41</v>
      </c>
      <c r="B36" s="8" t="s">
        <v>47</v>
      </c>
      <c r="C36" s="9"/>
      <c r="D36" s="9">
        <v>171387915.9</v>
      </c>
      <c r="E36" s="16">
        <v>345472776.84</v>
      </c>
      <c r="F36" s="16">
        <v>180255971.96</v>
      </c>
      <c r="G36" s="10">
        <f t="shared" si="0"/>
        <v>171387.9159</v>
      </c>
      <c r="H36" s="10">
        <f t="shared" si="1"/>
        <v>345472.77683999995</v>
      </c>
      <c r="I36" s="10">
        <f t="shared" si="2"/>
        <v>180255.97196</v>
      </c>
      <c r="J36" s="10">
        <f t="shared" si="3"/>
        <v>105.17425981489514</v>
      </c>
    </row>
    <row r="37" spans="1:10" ht="15">
      <c r="A37" s="8" t="s">
        <v>18</v>
      </c>
      <c r="B37" s="8" t="s">
        <v>21</v>
      </c>
      <c r="C37" s="9"/>
      <c r="D37" s="9">
        <v>28011899.54</v>
      </c>
      <c r="E37" s="16">
        <v>37481358.22</v>
      </c>
      <c r="F37" s="16">
        <v>27167949.21</v>
      </c>
      <c r="G37" s="10">
        <f t="shared" si="0"/>
        <v>28011.89954</v>
      </c>
      <c r="H37" s="10">
        <f t="shared" si="1"/>
        <v>37481.35822</v>
      </c>
      <c r="I37" s="10">
        <f t="shared" si="2"/>
        <v>27167.949210000002</v>
      </c>
      <c r="J37" s="10">
        <f t="shared" si="3"/>
        <v>96.98717208094058</v>
      </c>
    </row>
    <row r="38" spans="1:10" ht="15">
      <c r="A38" s="8" t="s">
        <v>42</v>
      </c>
      <c r="B38" s="8" t="s">
        <v>50</v>
      </c>
      <c r="C38" s="9"/>
      <c r="D38" s="9">
        <v>1368941.7</v>
      </c>
      <c r="E38" s="16">
        <v>2390638</v>
      </c>
      <c r="F38" s="16">
        <v>1602039.8</v>
      </c>
      <c r="G38" s="10">
        <f t="shared" si="0"/>
        <v>1368.9416999999999</v>
      </c>
      <c r="H38" s="10">
        <f t="shared" si="1"/>
        <v>2390.638</v>
      </c>
      <c r="I38" s="10">
        <f t="shared" si="2"/>
        <v>1602.0398</v>
      </c>
      <c r="J38" s="10">
        <f t="shared" si="3"/>
        <v>117.02761337462364</v>
      </c>
    </row>
    <row r="39" spans="1:10" ht="15">
      <c r="A39" s="8" t="s">
        <v>15</v>
      </c>
      <c r="B39" s="8" t="s">
        <v>91</v>
      </c>
      <c r="C39" s="9"/>
      <c r="D39" s="9">
        <v>9114846.56</v>
      </c>
      <c r="E39" s="16">
        <v>18772945.38</v>
      </c>
      <c r="F39" s="16">
        <v>9772592.67</v>
      </c>
      <c r="G39" s="10">
        <f t="shared" si="0"/>
        <v>9114.84656</v>
      </c>
      <c r="H39" s="10">
        <f t="shared" si="1"/>
        <v>18772.945379999997</v>
      </c>
      <c r="I39" s="10">
        <f t="shared" si="2"/>
        <v>9772.59267</v>
      </c>
      <c r="J39" s="10">
        <f t="shared" si="3"/>
        <v>107.21620606194824</v>
      </c>
    </row>
    <row r="40" spans="1:10" s="7" customFormat="1" ht="14.25">
      <c r="A40" s="4" t="s">
        <v>88</v>
      </c>
      <c r="B40" s="4" t="s">
        <v>26</v>
      </c>
      <c r="C40" s="5">
        <f>SUM(C41:C42)</f>
        <v>0</v>
      </c>
      <c r="D40" s="5">
        <f>SUM(D41:D42)</f>
        <v>32929953.979999997</v>
      </c>
      <c r="E40" s="5">
        <f>SUM(E41:E42)</f>
        <v>84619570.92</v>
      </c>
      <c r="F40" s="5">
        <f>SUM(F41:F42)</f>
        <v>48412609.339999996</v>
      </c>
      <c r="G40" s="6">
        <f t="shared" si="0"/>
        <v>32929.95398</v>
      </c>
      <c r="H40" s="6">
        <f t="shared" si="1"/>
        <v>84619.57092</v>
      </c>
      <c r="I40" s="6">
        <f t="shared" si="2"/>
        <v>48412.609339999995</v>
      </c>
      <c r="J40" s="6">
        <f t="shared" si="3"/>
        <v>147.01693591616734</v>
      </c>
    </row>
    <row r="41" spans="1:10" ht="15">
      <c r="A41" s="8" t="s">
        <v>30</v>
      </c>
      <c r="B41" s="8" t="s">
        <v>94</v>
      </c>
      <c r="C41" s="9"/>
      <c r="D41" s="9">
        <v>28060763.24</v>
      </c>
      <c r="E41" s="16">
        <v>74288941.43</v>
      </c>
      <c r="F41" s="16">
        <v>42680011.26</v>
      </c>
      <c r="G41" s="10">
        <f t="shared" si="0"/>
        <v>28060.763239999997</v>
      </c>
      <c r="H41" s="10">
        <f t="shared" si="1"/>
        <v>74288.94143</v>
      </c>
      <c r="I41" s="10">
        <f t="shared" si="2"/>
        <v>42680.01126</v>
      </c>
      <c r="J41" s="10">
        <f t="shared" si="3"/>
        <v>152.09854021062617</v>
      </c>
    </row>
    <row r="42" spans="1:10" ht="15">
      <c r="A42" s="8" t="s">
        <v>93</v>
      </c>
      <c r="B42" s="8" t="s">
        <v>55</v>
      </c>
      <c r="C42" s="9"/>
      <c r="D42" s="9">
        <v>4869190.74</v>
      </c>
      <c r="E42" s="16">
        <v>10330629.49</v>
      </c>
      <c r="F42" s="16">
        <v>5732598.08</v>
      </c>
      <c r="G42" s="10">
        <f t="shared" si="0"/>
        <v>4869.19074</v>
      </c>
      <c r="H42" s="10">
        <f t="shared" si="1"/>
        <v>10330.62949</v>
      </c>
      <c r="I42" s="10">
        <f t="shared" si="2"/>
        <v>5732.59808</v>
      </c>
      <c r="J42" s="10">
        <f t="shared" si="3"/>
        <v>117.73205006957686</v>
      </c>
    </row>
    <row r="43" spans="1:10" s="7" customFormat="1" ht="14.25">
      <c r="A43" s="4" t="s">
        <v>4</v>
      </c>
      <c r="B43" s="4" t="s">
        <v>40</v>
      </c>
      <c r="C43" s="5">
        <f>SUM(C44:C47)</f>
        <v>0</v>
      </c>
      <c r="D43" s="5">
        <f>SUM(D44:D47)</f>
        <v>3915209.7199999997</v>
      </c>
      <c r="E43" s="5">
        <f>SUM(E44:E47)</f>
        <v>7195070.66</v>
      </c>
      <c r="F43" s="5">
        <f>SUM(F44:F47)</f>
        <v>2724401.1799999997</v>
      </c>
      <c r="G43" s="6">
        <f t="shared" si="0"/>
        <v>3915.20972</v>
      </c>
      <c r="H43" s="6">
        <f t="shared" si="1"/>
        <v>7195.07066</v>
      </c>
      <c r="I43" s="6">
        <f t="shared" si="2"/>
        <v>2724.40118</v>
      </c>
      <c r="J43" s="6">
        <f t="shared" si="3"/>
        <v>69.58506376000722</v>
      </c>
    </row>
    <row r="44" spans="1:10" ht="15">
      <c r="A44" s="8" t="s">
        <v>85</v>
      </c>
      <c r="B44" s="8" t="s">
        <v>14</v>
      </c>
      <c r="C44" s="9"/>
      <c r="D44" s="9">
        <v>579332.94</v>
      </c>
      <c r="E44" s="16">
        <v>1345723.19</v>
      </c>
      <c r="F44" s="16">
        <v>676148.84</v>
      </c>
      <c r="G44" s="10">
        <f t="shared" si="0"/>
        <v>579.3329399999999</v>
      </c>
      <c r="H44" s="10">
        <f t="shared" si="1"/>
        <v>1345.72319</v>
      </c>
      <c r="I44" s="10">
        <f t="shared" si="2"/>
        <v>676.14884</v>
      </c>
      <c r="J44" s="10">
        <f t="shared" si="3"/>
        <v>116.71161663964766</v>
      </c>
    </row>
    <row r="45" spans="1:10" ht="15">
      <c r="A45" s="8" t="s">
        <v>16</v>
      </c>
      <c r="B45" s="8" t="s">
        <v>54</v>
      </c>
      <c r="C45" s="9"/>
      <c r="D45" s="9">
        <v>1996188.95</v>
      </c>
      <c r="E45" s="16">
        <v>512351.23</v>
      </c>
      <c r="F45" s="16">
        <v>512351.23</v>
      </c>
      <c r="G45" s="10">
        <f t="shared" si="0"/>
        <v>1996.18895</v>
      </c>
      <c r="H45" s="10">
        <f t="shared" si="1"/>
        <v>512.35123</v>
      </c>
      <c r="I45" s="10">
        <f t="shared" si="2"/>
        <v>512.35123</v>
      </c>
      <c r="J45" s="10">
        <f t="shared" si="3"/>
        <v>25.666469599483555</v>
      </c>
    </row>
    <row r="46" spans="1:10" ht="15">
      <c r="A46" s="8" t="s">
        <v>98</v>
      </c>
      <c r="B46" s="8" t="s">
        <v>73</v>
      </c>
      <c r="C46" s="9"/>
      <c r="D46" s="9">
        <v>1292695.83</v>
      </c>
      <c r="E46" s="16">
        <v>5248996.24</v>
      </c>
      <c r="F46" s="16">
        <v>1463951.11</v>
      </c>
      <c r="G46" s="10">
        <f t="shared" si="0"/>
        <v>1292.6958300000001</v>
      </c>
      <c r="H46" s="10">
        <f t="shared" si="1"/>
        <v>5248.99624</v>
      </c>
      <c r="I46" s="10">
        <f t="shared" si="2"/>
        <v>1463.9511100000002</v>
      </c>
      <c r="J46" s="10">
        <f t="shared" si="3"/>
        <v>113.24791772554879</v>
      </c>
    </row>
    <row r="47" spans="1:10" ht="15">
      <c r="A47" s="8" t="s">
        <v>17</v>
      </c>
      <c r="B47" s="8" t="s">
        <v>63</v>
      </c>
      <c r="C47" s="9"/>
      <c r="D47" s="9">
        <v>46992</v>
      </c>
      <c r="E47" s="16">
        <v>88000</v>
      </c>
      <c r="F47" s="16">
        <v>71950</v>
      </c>
      <c r="G47" s="10">
        <f t="shared" si="0"/>
        <v>46.992</v>
      </c>
      <c r="H47" s="10">
        <f t="shared" si="1"/>
        <v>88</v>
      </c>
      <c r="I47" s="10">
        <f t="shared" si="2"/>
        <v>71.95</v>
      </c>
      <c r="J47" s="10">
        <f t="shared" si="3"/>
        <v>153.11116785835887</v>
      </c>
    </row>
    <row r="48" spans="1:10" s="7" customFormat="1" ht="14.25">
      <c r="A48" s="4" t="s">
        <v>84</v>
      </c>
      <c r="B48" s="4" t="s">
        <v>8</v>
      </c>
      <c r="C48" s="5">
        <f>SUM(C49:C50)</f>
        <v>0</v>
      </c>
      <c r="D48" s="5">
        <f>SUM(D49:D50)</f>
        <v>10177371.48</v>
      </c>
      <c r="E48" s="5">
        <f>SUM(E49:E50)</f>
        <v>22715091.27</v>
      </c>
      <c r="F48" s="5">
        <f>SUM(F49:F50)</f>
        <v>11194877.97</v>
      </c>
      <c r="G48" s="6">
        <f t="shared" si="0"/>
        <v>10177.37148</v>
      </c>
      <c r="H48" s="6">
        <f t="shared" si="1"/>
        <v>22715.09127</v>
      </c>
      <c r="I48" s="6">
        <f t="shared" si="2"/>
        <v>11194.877970000001</v>
      </c>
      <c r="J48" s="6">
        <f t="shared" si="3"/>
        <v>109.99773361913287</v>
      </c>
    </row>
    <row r="49" spans="1:10" ht="15">
      <c r="A49" s="8" t="s">
        <v>59</v>
      </c>
      <c r="B49" s="8" t="s">
        <v>28</v>
      </c>
      <c r="C49" s="9"/>
      <c r="D49" s="9">
        <v>672840.16</v>
      </c>
      <c r="E49" s="16">
        <v>665900</v>
      </c>
      <c r="F49" s="16">
        <v>539736</v>
      </c>
      <c r="G49" s="10">
        <f t="shared" si="0"/>
        <v>672.8401600000001</v>
      </c>
      <c r="H49" s="10">
        <f t="shared" si="1"/>
        <v>665.9</v>
      </c>
      <c r="I49" s="10">
        <f t="shared" si="2"/>
        <v>539.736</v>
      </c>
      <c r="J49" s="10">
        <f t="shared" si="3"/>
        <v>80.21756608582935</v>
      </c>
    </row>
    <row r="50" spans="1:10" ht="15">
      <c r="A50" s="8" t="s">
        <v>64</v>
      </c>
      <c r="B50" s="8" t="s">
        <v>57</v>
      </c>
      <c r="C50" s="9"/>
      <c r="D50" s="9">
        <v>9504531.32</v>
      </c>
      <c r="E50" s="16">
        <v>22049191.27</v>
      </c>
      <c r="F50" s="16">
        <v>10655141.97</v>
      </c>
      <c r="G50" s="10">
        <f t="shared" si="0"/>
        <v>9504.53132</v>
      </c>
      <c r="H50" s="10">
        <f t="shared" si="1"/>
        <v>22049.19127</v>
      </c>
      <c r="I50" s="10">
        <f t="shared" si="2"/>
        <v>10655.14197</v>
      </c>
      <c r="J50" s="10">
        <f t="shared" si="3"/>
        <v>112.10591675971247</v>
      </c>
    </row>
    <row r="51" spans="1:10" s="7" customFormat="1" ht="14.25">
      <c r="A51" s="4" t="s">
        <v>51</v>
      </c>
      <c r="B51" s="4" t="s">
        <v>24</v>
      </c>
      <c r="C51" s="5">
        <f>C52</f>
        <v>0</v>
      </c>
      <c r="D51" s="5">
        <f>D52</f>
        <v>1142255</v>
      </c>
      <c r="E51" s="5">
        <f>E52</f>
        <v>2243973.85</v>
      </c>
      <c r="F51" s="5">
        <f>F52</f>
        <v>1070733.97</v>
      </c>
      <c r="G51" s="6">
        <f t="shared" si="0"/>
        <v>1142.255</v>
      </c>
      <c r="H51" s="6">
        <f t="shared" si="1"/>
        <v>2243.9738500000003</v>
      </c>
      <c r="I51" s="6">
        <f t="shared" si="2"/>
        <v>1070.73397</v>
      </c>
      <c r="J51" s="6">
        <f t="shared" si="3"/>
        <v>93.73861090562089</v>
      </c>
    </row>
    <row r="52" spans="1:10" ht="15">
      <c r="A52" s="8" t="s">
        <v>66</v>
      </c>
      <c r="B52" s="8" t="s">
        <v>13</v>
      </c>
      <c r="C52" s="9"/>
      <c r="D52" s="9">
        <v>1142255</v>
      </c>
      <c r="E52" s="16">
        <v>2243973.85</v>
      </c>
      <c r="F52" s="16">
        <v>1070733.97</v>
      </c>
      <c r="G52" s="10">
        <f t="shared" si="0"/>
        <v>1142.255</v>
      </c>
      <c r="H52" s="10">
        <f t="shared" si="1"/>
        <v>2243.9738500000003</v>
      </c>
      <c r="I52" s="10">
        <f t="shared" si="2"/>
        <v>1070.73397</v>
      </c>
      <c r="J52" s="10">
        <f t="shared" si="3"/>
        <v>93.73861090562089</v>
      </c>
    </row>
    <row r="53" spans="1:10" s="7" customFormat="1" ht="25.5">
      <c r="A53" s="4" t="s">
        <v>61</v>
      </c>
      <c r="B53" s="4" t="s">
        <v>89</v>
      </c>
      <c r="C53" s="5">
        <f>C54</f>
        <v>0</v>
      </c>
      <c r="D53" s="5">
        <f>D54</f>
        <v>110.99</v>
      </c>
      <c r="E53" s="5">
        <f>E54</f>
        <v>0</v>
      </c>
      <c r="F53" s="5">
        <f>F54</f>
        <v>0</v>
      </c>
      <c r="G53" s="6">
        <f t="shared" si="0"/>
        <v>0.11098999999999999</v>
      </c>
      <c r="H53" s="6">
        <f t="shared" si="1"/>
        <v>0</v>
      </c>
      <c r="I53" s="6">
        <f t="shared" si="2"/>
        <v>0</v>
      </c>
      <c r="J53" s="6">
        <v>0</v>
      </c>
    </row>
    <row r="54" spans="1:10" ht="25.5">
      <c r="A54" s="8" t="s">
        <v>56</v>
      </c>
      <c r="B54" s="8" t="s">
        <v>7</v>
      </c>
      <c r="C54" s="9"/>
      <c r="D54" s="9">
        <v>110.99</v>
      </c>
      <c r="E54" s="9"/>
      <c r="F54" s="9">
        <v>0</v>
      </c>
      <c r="G54" s="10">
        <f t="shared" si="0"/>
        <v>0.11098999999999999</v>
      </c>
      <c r="H54" s="10">
        <f t="shared" si="1"/>
        <v>0</v>
      </c>
      <c r="I54" s="10">
        <f t="shared" si="2"/>
        <v>0</v>
      </c>
      <c r="J54" s="10"/>
    </row>
    <row r="55" spans="1:10" s="7" customFormat="1" ht="38.25" hidden="1">
      <c r="A55" s="4" t="s">
        <v>78</v>
      </c>
      <c r="B55" s="4" t="s">
        <v>2</v>
      </c>
      <c r="C55" s="5">
        <v>0</v>
      </c>
      <c r="D55" s="5">
        <v>0</v>
      </c>
      <c r="E55" s="5">
        <v>0</v>
      </c>
      <c r="F55" s="5">
        <v>0</v>
      </c>
      <c r="G55" s="6">
        <f t="shared" si="0"/>
        <v>0</v>
      </c>
      <c r="H55" s="6">
        <f t="shared" si="1"/>
        <v>0</v>
      </c>
      <c r="I55" s="6">
        <f t="shared" si="2"/>
        <v>0</v>
      </c>
      <c r="J55" s="6" t="e">
        <f t="shared" si="3"/>
        <v>#DIV/0!</v>
      </c>
    </row>
    <row r="56" spans="1:10" ht="38.25" hidden="1">
      <c r="A56" s="8" t="s">
        <v>100</v>
      </c>
      <c r="B56" s="8" t="s">
        <v>71</v>
      </c>
      <c r="C56" s="9">
        <v>0</v>
      </c>
      <c r="D56" s="9">
        <v>0</v>
      </c>
      <c r="E56" s="9">
        <v>0</v>
      </c>
      <c r="F56" s="9">
        <v>0</v>
      </c>
      <c r="G56" s="10">
        <f t="shared" si="0"/>
        <v>0</v>
      </c>
      <c r="H56" s="10">
        <f t="shared" si="1"/>
        <v>0</v>
      </c>
      <c r="I56" s="10">
        <f t="shared" si="2"/>
        <v>0</v>
      </c>
      <c r="J56" s="10" t="e">
        <f t="shared" si="3"/>
        <v>#DIV/0!</v>
      </c>
    </row>
    <row r="57" spans="1:10" ht="15" hidden="1">
      <c r="A57" s="8" t="s">
        <v>35</v>
      </c>
      <c r="B57" s="8" t="s">
        <v>12</v>
      </c>
      <c r="C57" s="9">
        <v>0</v>
      </c>
      <c r="D57" s="9">
        <v>0</v>
      </c>
      <c r="E57" s="9">
        <v>0</v>
      </c>
      <c r="F57" s="9">
        <v>0</v>
      </c>
      <c r="G57" s="10">
        <f t="shared" si="0"/>
        <v>0</v>
      </c>
      <c r="H57" s="10">
        <f t="shared" si="1"/>
        <v>0</v>
      </c>
      <c r="I57" s="10">
        <f t="shared" si="2"/>
        <v>0</v>
      </c>
      <c r="J57" s="10" t="e">
        <f t="shared" si="3"/>
        <v>#DIV/0!</v>
      </c>
    </row>
    <row r="58" spans="1:10" s="7" customFormat="1" ht="14.25">
      <c r="A58" s="4" t="s">
        <v>106</v>
      </c>
      <c r="B58" s="4" t="s">
        <v>81</v>
      </c>
      <c r="C58" s="5">
        <f aca="true" t="shared" si="4" ref="C58:I58">C9+C18+C20+C24+C29+C34+C40+C43+C48+C51+C53</f>
        <v>0</v>
      </c>
      <c r="D58" s="5">
        <f t="shared" si="4"/>
        <v>352486233.9800001</v>
      </c>
      <c r="E58" s="5">
        <f t="shared" si="4"/>
        <v>753415238.3499999</v>
      </c>
      <c r="F58" s="5">
        <f t="shared" si="4"/>
        <v>384611634.52000004</v>
      </c>
      <c r="G58" s="14">
        <f t="shared" si="4"/>
        <v>352486.23397999996</v>
      </c>
      <c r="H58" s="14">
        <f t="shared" si="4"/>
        <v>753415.2383499999</v>
      </c>
      <c r="I58" s="14">
        <f t="shared" si="4"/>
        <v>384611.6345199999</v>
      </c>
      <c r="J58" s="6">
        <f>I58/G58*100</f>
        <v>109.11394472835576</v>
      </c>
    </row>
    <row r="59" spans="4:6" ht="15">
      <c r="D59" s="2">
        <v>352486460.38</v>
      </c>
      <c r="E59" s="2">
        <v>753415238.35</v>
      </c>
      <c r="F59" s="2">
        <v>384611634.52</v>
      </c>
    </row>
    <row r="60" ht="15">
      <c r="E60" s="17">
        <f>E59-E58</f>
        <v>0</v>
      </c>
    </row>
  </sheetData>
  <sheetProtection/>
  <mergeCells count="12">
    <mergeCell ref="E7:F7"/>
    <mergeCell ref="A3:F3"/>
    <mergeCell ref="A4:F4"/>
    <mergeCell ref="A5:F5"/>
    <mergeCell ref="A7:A8"/>
    <mergeCell ref="B7:B8"/>
    <mergeCell ref="A1:J1"/>
    <mergeCell ref="A2:J2"/>
    <mergeCell ref="C7:D7"/>
    <mergeCell ref="G7:G8"/>
    <mergeCell ref="H7:I7"/>
    <mergeCell ref="J7:J8"/>
  </mergeCells>
  <printOptions/>
  <pageMargins left="0.5118110236220472" right="0" top="0" bottom="0" header="0.31496062992125984" footer="0.31496062992125984"/>
  <pageSetup errors="blank" fitToHeight="0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MainAdmin</dc:creator>
  <cp:keywords/>
  <dc:description/>
  <cp:lastModifiedBy>MainAdmin</cp:lastModifiedBy>
  <dcterms:created xsi:type="dcterms:W3CDTF">2021-02-03T10:03:41Z</dcterms:created>
  <dcterms:modified xsi:type="dcterms:W3CDTF">2022-07-20T02:21:36Z</dcterms:modified>
  <cp:category/>
  <cp:version/>
  <cp:contentType/>
  <cp:contentStatus/>
</cp:coreProperties>
</file>